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ku-flsv27.szaimu.local\共有フォルダ\11上下水道部\02水道課\水道課\業務G\R6年度水道課(業務)\03 水道財務\01 水道財務全般\03公営企業に係る経営比較分析表(令和５年度決算)について\【R7.2.4〆】02_経営指標の概要\提出用\"/>
    </mc:Choice>
  </mc:AlternateContent>
  <workbookProtection workbookAlgorithmName="SHA-512" workbookHashValue="pX8D6PliLv2y5v3j9CJaKaWaz/DnJZr+bCDY2sReU5e1LtVpqNocBI2T8aaUoeI2SpYP00OPNVnOEpx9QKBgqw==" workbookSaltValue="7b7xXiK6FkH2vJIFHi1fL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<sst xmlns="http://schemas.openxmlformats.org/spreadsheetml/2006/main" count="228" uniqueCount="112">
  <si>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</si>
  <si>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</si>
  <si>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</si>
  <si>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</si>
  <si>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</si>
  <si>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</si>
  <si>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</si>
  <si>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</si>
  <si>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</si>
  <si>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</si>
  <si>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</si>
  <si>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</si>
  <si>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</si>
  <si>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</si>
  <si>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</si>
  <si>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</si>
  <si>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</si>
  <si>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</si>
  <si>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</si>
  <si>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</si>
  <si>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</si>
  <si>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</si>
  <si>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</si>
  <si>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</si>
  <si>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</si>
  <si>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</si>
  <si>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</si>
  <si>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</si>
  <si>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</si>
  <si>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</si>
  <si>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</si>
  <si>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</si>
  <si>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</si>
  <si>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</si>
  <si>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</si>
  <si>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</si>
  <si>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</si>
  <si>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</si>
  <si>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</si>
  <si>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</si>
  <si>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</si>
  <si>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</si>
  <si>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</si>
  <si>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</si>
  <si>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</si>
  <si>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</si>
  <si>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</si>
  <si>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</si>
  <si>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</si>
  <si>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</si>
  <si>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</si>
  <si>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</si>
  <si>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</si>
  <si>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</si>
  <si>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</si>
  <si>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</si>
  <si>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</si>
  <si>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</si>
  <si>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</si>
  <si>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</si>
  <si>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</si>
  <si>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</si>
  <si>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</si>
  <si>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</si>
  <si>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</si>
  <si>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</si>
  <si>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</si>
  <si>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</si>
  <si>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</si>
  <si>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</si>
  <si>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</si>
  <si>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</si>
  <si>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</si>
  <si>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</si>
  <si>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</si>
  <si>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</si>
  <si>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</si>
  <si>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</si>
  <si>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</si>
  <si>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</si>
  <si>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</si>
  <si>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</si>
  <si>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</si>
  <si>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</si>
  <si>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</si>
  <si>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</si>
  <si>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</si>
  <si>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</si>
  <si>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</si>
  <si>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</si>
  <si>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</si>
  <si>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</si>
  <si>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</si>
  <si>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</si>
  <si>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</si>
  <si>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</si>
  <si>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</si>
  <si>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</si>
  <si>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</si>
  <si>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</si>
  <si>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</si>
  <si>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</si>
  <si>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</si>
  <si>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</si>
  <si>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</si>
  <si>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</si>
  <si>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</si>
  <si>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</si>
  <si>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</si>
  <si>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100％を超えており、類似団体平均値を上回っている。また、②累積欠損金がないことから、概ね健全な経営が行われているといえる。しかしながら、老朽化が進んでいる施設等の改修・整備のため、さらなる費用の確保が必要である。
　③流動比率は、100％を超え増加傾向にあるものの、類似団体平均値を下回っていることから、より一層の経営改善が必要である。
　④企業債残高対給水収益比率は、前年度を下回っているものの、類似団体平均値を上回っているため、より慎重に事業を計画していく必要がある。
　⑤料金回収率は、100％を超えており、事業に必要な費用を給水収益で賄えている状況である。
　⑥給水原価は、昨年より下がったものの、類似団体平均値を上回っており、有収水量の増加や費用削減に取り組む必要がある。
　⑦施設利用率は、類似団体平均値を大きく上回り高い水準で推移していることから、効率的に稼働しているといえる一方、施設能力に余裕がない状態でもあるため、周辺団体との広域化・共同化も含めた適切な施設運営を行っていく必要がある。
　⑧有収率は、前年度より微増となったが、類似団体平均値を下回っているため、老朽管の更新や漏水調査を今後も継続して実施し、有収率の向上に努める。</t>
    <rPh sb="200" eb="202">
      <t>シタマワ</t>
    </rPh>
    <rPh sb="262" eb="263">
      <t>コ</t>
    </rPh>
    <phoneticPr fontId="4"/>
  </si>
  <si>
    <t>　人口減少に伴い給水収益の増加が見込めない一方、老朽化や耐震化に伴う施設更新費用や、物価高騰による諸経費の増加が見込まれるため、より一層の費用削減に向け、効率的な維持管理に努めつつ、計画的に施設の延命化や更新費用の平準化を図っていく必要がある。さらに、老朽管の更新などにより有収率の向上を図り、経営の改善に努めていく。</t>
    <phoneticPr fontId="4"/>
  </si>
  <si>
    <t>　①有形固定資産減価償却率が高く、類似団体平均を上回っており、老朽化が進んでいるといえる。一方、②管路経年化率は、類似団体平均値を下回っているが増加傾向にあり、2030年度以降、法定耐用年数を経過する管路が増加する見込みである。③管路更新率は、工事費の高騰などにより更新率が伸びていないが、重要度が高い石綿セメント管の更新を優先して実施している。</t>
    <rPh sb="145" eb="148">
      <t>ジュウヨウド</t>
    </rPh>
    <rPh sb="149" eb="150">
      <t>タカ</t>
    </rPh>
    <rPh sb="162" eb="164">
      <t>ユウセン</t>
    </rPh>
    <rPh sb="166" eb="16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</si>
</sst>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1.06</c:v>
                </c:pt>
                <c:pt idx="1">
                  <c:v>0.62</c:v>
                </c:pt>
                <c:pt idx="2">
                  <c:v>0.49</c:v>
                </c:pt>
                <c:pt idx="3">
                  <c:v>0.8</c:v>
                </c:pt>
                <c:pt idx="4">
                  <c:v>0.51</c:v>
                </c:pt>
              </c:numCache>
            </c:numRef>
          </c:val>
          <c:extLst>
            <c:ext xmlns:c16="http://schemas.microsoft.com/office/drawing/2014/chart" uri="{C3380CC4-5D6E-409C-BE32-E72D297353CC}">
              <c16:uniqueId val="{00000000-7A53-432D-8E90-4C2FFDFBFC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A53-432D-8E90-4C2FFDFBFC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91.61</c:v>
                </c:pt>
                <c:pt idx="1">
                  <c:v>91.33</c:v>
                </c:pt>
                <c:pt idx="2">
                  <c:v>87.76</c:v>
                </c:pt>
                <c:pt idx="3">
                  <c:v>88.66</c:v>
                </c:pt>
                <c:pt idx="4">
                  <c:v>88.76</c:v>
                </c:pt>
              </c:numCache>
            </c:numRef>
          </c:val>
          <c:extLst>
            <c:ext xmlns:c16="http://schemas.microsoft.com/office/drawing/2014/chart" uri="{C3380CC4-5D6E-409C-BE32-E72D297353CC}">
              <c16:uniqueId val="{00000000-1185-4F85-9CBB-E8183DF329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1185-4F85-9CBB-E8183DF329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81.03</c:v>
                </c:pt>
                <c:pt idx="1">
                  <c:v>82.88</c:v>
                </c:pt>
                <c:pt idx="2">
                  <c:v>86.14</c:v>
                </c:pt>
                <c:pt idx="3">
                  <c:v>85.02</c:v>
                </c:pt>
                <c:pt idx="4">
                  <c:v>85.13</c:v>
                </c:pt>
              </c:numCache>
            </c:numRef>
          </c:val>
          <c:extLst>
            <c:ext xmlns:c16="http://schemas.microsoft.com/office/drawing/2014/chart" uri="{C3380CC4-5D6E-409C-BE32-E72D297353CC}">
              <c16:uniqueId val="{00000000-1DEB-42C0-81A6-827B01CB26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1DEB-42C0-81A6-827B01CB26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110.65</c:v>
                </c:pt>
                <c:pt idx="1">
                  <c:v>111.97</c:v>
                </c:pt>
                <c:pt idx="2">
                  <c:v>110.69</c:v>
                </c:pt>
                <c:pt idx="3">
                  <c:v>109.13</c:v>
                </c:pt>
                <c:pt idx="4">
                  <c:v>111.81</c:v>
                </c:pt>
              </c:numCache>
            </c:numRef>
          </c:val>
          <c:extLst>
            <c:ext xmlns:c16="http://schemas.microsoft.com/office/drawing/2014/chart" uri="{C3380CC4-5D6E-409C-BE32-E72D297353CC}">
              <c16:uniqueId val="{00000000-B420-4230-A7F3-BEEC925156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420-4230-A7F3-BEEC925156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55.14</c:v>
                </c:pt>
                <c:pt idx="1">
                  <c:v>55.61</c:v>
                </c:pt>
                <c:pt idx="2">
                  <c:v>56.04</c:v>
                </c:pt>
                <c:pt idx="3">
                  <c:v>56.91</c:v>
                </c:pt>
                <c:pt idx="4">
                  <c:v>57.7</c:v>
                </c:pt>
              </c:numCache>
            </c:numRef>
          </c:val>
          <c:extLst>
            <c:ext xmlns:c16="http://schemas.microsoft.com/office/drawing/2014/chart" uri="{C3380CC4-5D6E-409C-BE32-E72D297353CC}">
              <c16:uniqueId val="{00000000-4097-4CBB-B6B1-99C1646C2F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097-4CBB-B6B1-99C1646C2F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2.46</c:v>
                </c:pt>
                <c:pt idx="1">
                  <c:v>4.76</c:v>
                </c:pt>
                <c:pt idx="2">
                  <c:v>5.12</c:v>
                </c:pt>
                <c:pt idx="3">
                  <c:v>6.34</c:v>
                </c:pt>
                <c:pt idx="4">
                  <c:v>7.55</c:v>
                </c:pt>
              </c:numCache>
            </c:numRef>
          </c:val>
          <c:extLst>
            <c:ext xmlns:c16="http://schemas.microsoft.com/office/drawing/2014/chart" uri="{C3380CC4-5D6E-409C-BE32-E72D297353CC}">
              <c16:uniqueId val="{00000000-21C9-448A-8B9A-3E00B7D725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21C9-448A-8B9A-3E00B7D725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6D-46CD-88E0-48E5F0EA66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B6D-46CD-88E0-48E5F0EA66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177.36</c:v>
                </c:pt>
                <c:pt idx="1">
                  <c:v>171.38</c:v>
                </c:pt>
                <c:pt idx="2">
                  <c:v>188.3</c:v>
                </c:pt>
                <c:pt idx="3">
                  <c:v>205.13</c:v>
                </c:pt>
                <c:pt idx="4">
                  <c:v>231.97</c:v>
                </c:pt>
              </c:numCache>
            </c:numRef>
          </c:val>
          <c:extLst>
            <c:ext xmlns:c16="http://schemas.microsoft.com/office/drawing/2014/chart" uri="{C3380CC4-5D6E-409C-BE32-E72D297353CC}">
              <c16:uniqueId val="{00000000-4EBA-4A53-BE46-55EE60F2D1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4EBA-4A53-BE46-55EE60F2D1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416.37</c:v>
                </c:pt>
                <c:pt idx="1">
                  <c:v>450.06</c:v>
                </c:pt>
                <c:pt idx="2">
                  <c:v>445.48</c:v>
                </c:pt>
                <c:pt idx="3">
                  <c:v>525.99</c:v>
                </c:pt>
                <c:pt idx="4">
                  <c:v>453.4</c:v>
                </c:pt>
              </c:numCache>
            </c:numRef>
          </c:val>
          <c:extLst>
            <c:ext xmlns:c16="http://schemas.microsoft.com/office/drawing/2014/chart" uri="{C3380CC4-5D6E-409C-BE32-E72D297353CC}">
              <c16:uniqueId val="{00000000-DB8F-492C-888C-50EF4A4253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B8F-492C-888C-50EF4A4253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106.83</c:v>
                </c:pt>
                <c:pt idx="1">
                  <c:v>101.99</c:v>
                </c:pt>
                <c:pt idx="2">
                  <c:v>106.74</c:v>
                </c:pt>
                <c:pt idx="3">
                  <c:v>87.98</c:v>
                </c:pt>
                <c:pt idx="4">
                  <c:v>108.21</c:v>
                </c:pt>
              </c:numCache>
            </c:numRef>
          </c:val>
          <c:extLst>
            <c:ext xmlns:c16="http://schemas.microsoft.com/office/drawing/2014/chart" uri="{C3380CC4-5D6E-409C-BE32-E72D297353CC}">
              <c16:uniqueId val="{00000000-315D-4103-B9A4-BCE1542536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315D-4103-B9A4-BCE1542536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210.2</c:v>
                </c:pt>
                <c:pt idx="1">
                  <c:v>208.01</c:v>
                </c:pt>
                <c:pt idx="2">
                  <c:v>209.84</c:v>
                </c:pt>
                <c:pt idx="3">
                  <c:v>218.82</c:v>
                </c:pt>
                <c:pt idx="4">
                  <c:v>207.82</c:v>
                </c:pt>
              </c:numCache>
            </c:numRef>
          </c:val>
          <c:extLst>
            <c:ext xmlns:c16="http://schemas.microsoft.com/office/drawing/2014/chart" uri="{C3380CC4-5D6E-409C-BE32-E72D297353CC}">
              <c16:uniqueId val="{00000000-0823-4299-B748-3C829F7957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0823-4299-B748-3C829F7957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筑西市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100670</v>
      </c>
      <c r="AM8" s="65"/>
      <c r="AN8" s="65"/>
      <c r="AO8" s="65"/>
      <c r="AP8" s="65"/>
      <c r="AQ8" s="65"/>
      <c r="AR8" s="65"/>
      <c r="AS8" s="65"/>
      <c r="AT8" s="36">
        <f>データ!$S$6</f>
        <v>205.3</v>
      </c>
      <c r="AU8" s="37"/>
      <c r="AV8" s="37"/>
      <c r="AW8" s="37"/>
      <c r="AX8" s="37"/>
      <c r="AY8" s="37"/>
      <c r="AZ8" s="37"/>
      <c r="BA8" s="37"/>
      <c r="BB8" s="54">
        <f>データ!$T$6</f>
        <v>490.36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51.13</v>
      </c>
      <c r="J10" s="37"/>
      <c r="K10" s="37"/>
      <c r="L10" s="37"/>
      <c r="M10" s="37"/>
      <c r="N10" s="37"/>
      <c r="O10" s="64"/>
      <c r="P10" s="54">
        <f>データ!$P$6</f>
        <v>86.45</v>
      </c>
      <c r="Q10" s="54"/>
      <c r="R10" s="54"/>
      <c r="S10" s="54"/>
      <c r="T10" s="54"/>
      <c r="U10" s="54"/>
      <c r="V10" s="54"/>
      <c r="W10" s="65">
        <f>データ!$Q$6</f>
        <v>4290</v>
      </c>
      <c r="X10" s="65"/>
      <c r="Y10" s="65"/>
      <c r="Z10" s="65"/>
      <c r="AA10" s="65"/>
      <c r="AB10" s="65"/>
      <c r="AC10" s="65"/>
      <c r="AD10" s="2"/>
      <c r="AE10" s="2"/>
      <c r="AF10" s="2"/>
      <c r="AG10" s="2"/>
      <c r="AH10" s="2"/>
      <c r="AI10" s="2"/>
      <c r="AJ10" s="2"/>
      <c r="AK10" s="2"/>
      <c r="AL10" s="65">
        <f>データ!$U$6</f>
        <v>86630</v>
      </c>
      <c r="AM10" s="65"/>
      <c r="AN10" s="65"/>
      <c r="AO10" s="65"/>
      <c r="AP10" s="65"/>
      <c r="AQ10" s="65"/>
      <c r="AR10" s="65"/>
      <c r="AS10" s="65"/>
      <c r="AT10" s="36">
        <f>データ!$V$6</f>
        <v>205.3</v>
      </c>
      <c r="AU10" s="37"/>
      <c r="AV10" s="37"/>
      <c r="AW10" s="37"/>
      <c r="AX10" s="37"/>
      <c r="AY10" s="37"/>
      <c r="AZ10" s="37"/>
      <c r="BA10" s="37"/>
      <c r="BB10" s="54">
        <f>データ!$W$6</f>
        <v>421.97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JlL44vLv7nN2n5qXPxzVCaW0iwPi1ufUCtDHKcAa2Ir//G4yAEtN6BcDOhzTi1MxOuvi8u6k9fv8svtvd61cA==" saltValue="mhr8DMEDFQ20pcN1T8y3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82279</v>
      </c>
      <c r="D6" s="20">
        <f t="shared" si="3"/>
        <v>46</v>
      </c>
      <c r="E6" s="20">
        <f t="shared" si="3"/>
        <v>1</v>
      </c>
      <c r="F6" s="20">
        <f t="shared" si="3"/>
        <v>0</v>
      </c>
      <c r="G6" s="20">
        <f t="shared" si="3"/>
        <v>1</v>
      </c>
      <c r="H6" s="20" t="str">
        <f t="shared" si="3"/>
        <v>茨城県　筑西市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51.13</v>
      </c>
      <c r="P6" s="21">
        <f t="shared" si="3"/>
        <v>86.45</v>
      </c>
      <c r="Q6" s="21">
        <f t="shared" si="3"/>
        <v>4290</v>
      </c>
      <c r="R6" s="21">
        <f t="shared" si="3"/>
        <v>100670</v>
      </c>
      <c r="S6" s="21">
        <f t="shared" si="3"/>
        <v>205.3</v>
      </c>
      <c r="T6" s="21">
        <f t="shared" si="3"/>
        <v>490.36</v>
      </c>
      <c r="U6" s="21">
        <f t="shared" si="3"/>
        <v>86630</v>
      </c>
      <c r="V6" s="21">
        <f t="shared" si="3"/>
        <v>205.3</v>
      </c>
      <c r="W6" s="21">
        <f t="shared" si="3"/>
        <v>421.97</v>
      </c>
      <c r="X6" s="22">
        <f>IF(X7="",NA(),X7)</f>
        <v>110.65</v>
      </c>
      <c r="Y6" s="22">
        <f t="shared" ref="Y6:AG6" si="4">IF(Y7="",NA(),Y7)</f>
        <v>111.97</v>
      </c>
      <c r="Z6" s="22">
        <f t="shared" si="4"/>
        <v>110.69</v>
      </c>
      <c r="AA6" s="22">
        <f t="shared" si="4"/>
        <v>109.13</v>
      </c>
      <c r="AB6" s="22">
        <f t="shared" si="4"/>
        <v>111.81</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177.36</v>
      </c>
      <c r="AU6" s="22">
        <f t="shared" ref="AU6:BC6" si="6">IF(AU7="",NA(),AU7)</f>
        <v>171.38</v>
      </c>
      <c r="AV6" s="22">
        <f t="shared" si="6"/>
        <v>188.3</v>
      </c>
      <c r="AW6" s="22">
        <f t="shared" si="6"/>
        <v>205.13</v>
      </c>
      <c r="AX6" s="22">
        <f t="shared" si="6"/>
        <v>231.97</v>
      </c>
      <c r="AY6" s="22">
        <f t="shared" si="6"/>
        <v>360.86</v>
      </c>
      <c r="AZ6" s="22">
        <f t="shared" si="6"/>
        <v>350.79</v>
      </c>
      <c r="BA6" s="22">
        <f t="shared" si="6"/>
        <v>354.57</v>
      </c>
      <c r="BB6" s="22">
        <f t="shared" si="6"/>
        <v>357.74</v>
      </c>
      <c r="BC6" s="22">
        <f t="shared" si="6"/>
        <v>344.88</v>
      </c>
      <c r="BD6" s="21" t="str">
        <f>IF(BD7="","",IF(BD7="-","【-】","【"&amp;SUBSTITUTE(TEXT(BD7,"#,##0.00"),"-","△")&amp;"】"))</f>
        <v>【243.36】</v>
      </c>
      <c r="BE6" s="22">
        <f>IF(BE7="",NA(),BE7)</f>
        <v>416.37</v>
      </c>
      <c r="BF6" s="22">
        <f t="shared" ref="BF6:BN6" si="7">IF(BF7="",NA(),BF7)</f>
        <v>450.06</v>
      </c>
      <c r="BG6" s="22">
        <f t="shared" si="7"/>
        <v>445.48</v>
      </c>
      <c r="BH6" s="22">
        <f t="shared" si="7"/>
        <v>525.99</v>
      </c>
      <c r="BI6" s="22">
        <f t="shared" si="7"/>
        <v>453.4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106.83</v>
      </c>
      <c r="BQ6" s="22">
        <f t="shared" ref="BQ6:BY6" si="8">IF(BQ7="",NA(),BQ7)</f>
        <v>101.99</v>
      </c>
      <c r="BR6" s="22">
        <f t="shared" si="8"/>
        <v>106.74</v>
      </c>
      <c r="BS6" s="22">
        <f t="shared" si="8"/>
        <v>87.98</v>
      </c>
      <c r="BT6" s="22">
        <f t="shared" si="8"/>
        <v>108.21</v>
      </c>
      <c r="BU6" s="22">
        <f t="shared" si="8"/>
        <v>103.32</v>
      </c>
      <c r="BV6" s="22">
        <f t="shared" si="8"/>
        <v>100.85</v>
      </c>
      <c r="BW6" s="22">
        <f t="shared" si="8"/>
        <v>103.79</v>
      </c>
      <c r="BX6" s="22">
        <f t="shared" si="8"/>
        <v>98.3</v>
      </c>
      <c r="BY6" s="22">
        <f t="shared" si="8"/>
        <v>98.89</v>
      </c>
      <c r="BZ6" s="21" t="str">
        <f>IF(BZ7="","",IF(BZ7="-","【-】","【"&amp;SUBSTITUTE(TEXT(BZ7,"#,##0.00"),"-","△")&amp;"】"))</f>
        <v>【97.82】</v>
      </c>
      <c r="CA6" s="22">
        <f>IF(CA7="",NA(),CA7)</f>
        <v>210.2</v>
      </c>
      <c r="CB6" s="22">
        <f t="shared" ref="CB6:CJ6" si="9">IF(CB7="",NA(),CB7)</f>
        <v>208.01</v>
      </c>
      <c r="CC6" s="22">
        <f t="shared" si="9"/>
        <v>209.84</v>
      </c>
      <c r="CD6" s="22">
        <f t="shared" si="9"/>
        <v>218.82</v>
      </c>
      <c r="CE6" s="22">
        <f t="shared" si="9"/>
        <v>207.82</v>
      </c>
      <c r="CF6" s="22">
        <f t="shared" si="9"/>
        <v>168.56</v>
      </c>
      <c r="CG6" s="22">
        <f t="shared" si="9"/>
        <v>167.1</v>
      </c>
      <c r="CH6" s="22">
        <f t="shared" si="9"/>
        <v>167.86</v>
      </c>
      <c r="CI6" s="22">
        <f t="shared" si="9"/>
        <v>173.68</v>
      </c>
      <c r="CJ6" s="22">
        <f t="shared" si="9"/>
        <v>174.52</v>
      </c>
      <c r="CK6" s="21" t="str">
        <f>IF(CK7="","",IF(CK7="-","【-】","【"&amp;SUBSTITUTE(TEXT(CK7,"#,##0.00"),"-","△")&amp;"】"))</f>
        <v>【177.56】</v>
      </c>
      <c r="CL6" s="22">
        <f>IF(CL7="",NA(),CL7)</f>
        <v>91.61</v>
      </c>
      <c r="CM6" s="22">
        <f t="shared" ref="CM6:CU6" si="10">IF(CM7="",NA(),CM7)</f>
        <v>91.33</v>
      </c>
      <c r="CN6" s="22">
        <f t="shared" si="10"/>
        <v>87.76</v>
      </c>
      <c r="CO6" s="22">
        <f t="shared" si="10"/>
        <v>88.66</v>
      </c>
      <c r="CP6" s="22">
        <f t="shared" si="10"/>
        <v>88.76</v>
      </c>
      <c r="CQ6" s="22">
        <f t="shared" si="10"/>
        <v>59.51</v>
      </c>
      <c r="CR6" s="22">
        <f t="shared" si="10"/>
        <v>59.91</v>
      </c>
      <c r="CS6" s="22">
        <f t="shared" si="10"/>
        <v>59.4</v>
      </c>
      <c r="CT6" s="22">
        <f t="shared" si="10"/>
        <v>59.24</v>
      </c>
      <c r="CU6" s="22">
        <f t="shared" si="10"/>
        <v>58.77</v>
      </c>
      <c r="CV6" s="21" t="str">
        <f>IF(CV7="","",IF(CV7="-","【-】","【"&amp;SUBSTITUTE(TEXT(CV7,"#,##0.00"),"-","△")&amp;"】"))</f>
        <v>【59.81】</v>
      </c>
      <c r="CW6" s="22">
        <f>IF(CW7="",NA(),CW7)</f>
        <v>81.03</v>
      </c>
      <c r="CX6" s="22">
        <f t="shared" ref="CX6:DF6" si="11">IF(CX7="",NA(),CX7)</f>
        <v>82.88</v>
      </c>
      <c r="CY6" s="22">
        <f t="shared" si="11"/>
        <v>86.14</v>
      </c>
      <c r="CZ6" s="22">
        <f t="shared" si="11"/>
        <v>85.02</v>
      </c>
      <c r="DA6" s="22">
        <f t="shared" si="11"/>
        <v>85.13</v>
      </c>
      <c r="DB6" s="22">
        <f t="shared" si="11"/>
        <v>87.08</v>
      </c>
      <c r="DC6" s="22">
        <f t="shared" si="11"/>
        <v>87.26</v>
      </c>
      <c r="DD6" s="22">
        <f t="shared" si="11"/>
        <v>87.57</v>
      </c>
      <c r="DE6" s="22">
        <f t="shared" si="11"/>
        <v>87.26</v>
      </c>
      <c r="DF6" s="22">
        <f t="shared" si="11"/>
        <v>86.95</v>
      </c>
      <c r="DG6" s="21" t="str">
        <f>IF(DG7="","",IF(DG7="-","【-】","【"&amp;SUBSTITUTE(TEXT(DG7,"#,##0.00"),"-","△")&amp;"】"))</f>
        <v>【89.42】</v>
      </c>
      <c r="DH6" s="22">
        <f>IF(DH7="",NA(),DH7)</f>
        <v>55.14</v>
      </c>
      <c r="DI6" s="22">
        <f t="shared" ref="DI6:DQ6" si="12">IF(DI7="",NA(),DI7)</f>
        <v>55.61</v>
      </c>
      <c r="DJ6" s="22">
        <f t="shared" si="12"/>
        <v>56.04</v>
      </c>
      <c r="DK6" s="22">
        <f t="shared" si="12"/>
        <v>56.91</v>
      </c>
      <c r="DL6" s="22">
        <f t="shared" si="12"/>
        <v>57.7</v>
      </c>
      <c r="DM6" s="22">
        <f t="shared" si="12"/>
        <v>48.55</v>
      </c>
      <c r="DN6" s="22">
        <f t="shared" si="12"/>
        <v>49.2</v>
      </c>
      <c r="DO6" s="22">
        <f t="shared" si="12"/>
        <v>50.01</v>
      </c>
      <c r="DP6" s="22">
        <f t="shared" si="12"/>
        <v>50.99</v>
      </c>
      <c r="DQ6" s="22">
        <f t="shared" si="12"/>
        <v>51.79</v>
      </c>
      <c r="DR6" s="21" t="str">
        <f>IF(DR7="","",IF(DR7="-","【-】","【"&amp;SUBSTITUTE(TEXT(DR7,"#,##0.00"),"-","△")&amp;"】"))</f>
        <v>【52.02】</v>
      </c>
      <c r="DS6" s="22">
        <f>IF(DS7="",NA(),DS7)</f>
        <v>2.46</v>
      </c>
      <c r="DT6" s="22">
        <f t="shared" ref="DT6:EB6" si="13">IF(DT7="",NA(),DT7)</f>
        <v>4.76</v>
      </c>
      <c r="DU6" s="22">
        <f t="shared" si="13"/>
        <v>5.12</v>
      </c>
      <c r="DV6" s="22">
        <f t="shared" si="13"/>
        <v>6.34</v>
      </c>
      <c r="DW6" s="22">
        <f t="shared" si="13"/>
        <v>7.55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1.06</v>
      </c>
      <c r="EE6" s="22">
        <f t="shared" ref="EE6:EM6" si="14">IF(EE7="",NA(),EE7)</f>
        <v>0.62</v>
      </c>
      <c r="EF6" s="22">
        <f t="shared" si="14"/>
        <v>0.49</v>
      </c>
      <c r="EG6" s="22">
        <f t="shared" si="14"/>
        <v>0.8</v>
      </c>
      <c r="EH6" s="22">
        <f t="shared" si="14"/>
        <v>0.51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82279</v>
      </c>
      <c r="D7" s="24">
        <v>46</v>
      </c>
      <c r="E7" s="24">
        <v>1</v>
      </c>
      <c r="F7" s="24">
        <v>0</v>
      </c>
      <c r="G7" s="24">
        <v>1</v>
      </c>
      <c r="H7" s="24" t="s">
        <v>93</v>
      </c>
      <c r="I7" s="24" t="s">
        <v>94</v>
      </c>
      <c r="J7" s="24" t="s">
        <v>95</v>
      </c>
      <c r="K7" s="24" t="s">
        <v>96</v>
      </c>
      <c r="L7" s="24" t="s">
        <v>97</v>
      </c>
      <c r="M7" s="24" t="s">
        <v>98</v>
      </c>
      <c r="N7" s="25" t="s">
        <v>99</v>
      </c>
      <c r="O7" s="25">
        <v>51.13</v>
      </c>
      <c r="P7" s="25">
        <v>86.45</v>
      </c>
      <c r="Q7" s="25">
        <v>4290</v>
      </c>
      <c r="R7" s="25">
        <v>100670</v>
      </c>
      <c r="S7" s="25">
        <v>205.3</v>
      </c>
      <c r="T7" s="25">
        <v>490.36</v>
      </c>
      <c r="U7" s="25">
        <v>86630</v>
      </c>
      <c r="V7" s="25">
        <v>205.3</v>
      </c>
      <c r="W7" s="25">
        <v>421.97</v>
      </c>
      <c r="X7" s="25">
        <v>110.65</v>
      </c>
      <c r="Y7" s="25">
        <v>111.97</v>
      </c>
      <c r="Z7" s="25">
        <v>110.69</v>
      </c>
      <c r="AA7" s="25">
        <v>109.13</v>
      </c>
      <c r="AB7" s="25">
        <v>111.81</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177.36</v>
      </c>
      <c r="AU7" s="25">
        <v>171.38</v>
      </c>
      <c r="AV7" s="25">
        <v>188.3</v>
      </c>
      <c r="AW7" s="25">
        <v>205.13</v>
      </c>
      <c r="AX7" s="25">
        <v>231.97</v>
      </c>
      <c r="AY7" s="25">
        <v>360.86</v>
      </c>
      <c r="AZ7" s="25">
        <v>350.79</v>
      </c>
      <c r="BA7" s="25">
        <v>354.57</v>
      </c>
      <c r="BB7" s="25">
        <v>357.74</v>
      </c>
      <c r="BC7" s="25">
        <v>344.88</v>
      </c>
      <c r="BD7" s="25">
        <v>243.36</v>
      </c>
      <c r="BE7" s="25">
        <v>416.37</v>
      </c>
      <c r="BF7" s="25">
        <v>450.06</v>
      </c>
      <c r="BG7" s="25">
        <v>445.48</v>
      </c>
      <c r="BH7" s="25">
        <v>525.99</v>
      </c>
      <c r="BI7" s="25">
        <v>453.4</v>
      </c>
      <c r="BJ7" s="25">
        <v>309.27999999999997</v>
      </c>
      <c r="BK7" s="25">
        <v>322.92</v>
      </c>
      <c r="BL7" s="25">
        <v>303.45999999999998</v>
      </c>
      <c r="BM7" s="25">
        <v>307.27999999999997</v>
      </c>
      <c r="BN7" s="25">
        <v>304.02</v>
      </c>
      <c r="BO7" s="25">
        <v>265.93</v>
      </c>
      <c r="BP7" s="25">
        <v>106.83</v>
      </c>
      <c r="BQ7" s="25">
        <v>101.99</v>
      </c>
      <c r="BR7" s="25">
        <v>106.74</v>
      </c>
      <c r="BS7" s="25">
        <v>87.98</v>
      </c>
      <c r="BT7" s="25">
        <v>108.21</v>
      </c>
      <c r="BU7" s="25">
        <v>103.32</v>
      </c>
      <c r="BV7" s="25">
        <v>100.85</v>
      </c>
      <c r="BW7" s="25">
        <v>103.79</v>
      </c>
      <c r="BX7" s="25">
        <v>98.3</v>
      </c>
      <c r="BY7" s="25">
        <v>98.89</v>
      </c>
      <c r="BZ7" s="25">
        <v>97.82</v>
      </c>
      <c r="CA7" s="25">
        <v>210.2</v>
      </c>
      <c r="CB7" s="25">
        <v>208.01</v>
      </c>
      <c r="CC7" s="25">
        <v>209.84</v>
      </c>
      <c r="CD7" s="25">
        <v>218.82</v>
      </c>
      <c r="CE7" s="25">
        <v>207.82</v>
      </c>
      <c r="CF7" s="25">
        <v>168.56</v>
      </c>
      <c r="CG7" s="25">
        <v>167.1</v>
      </c>
      <c r="CH7" s="25">
        <v>167.86</v>
      </c>
      <c r="CI7" s="25">
        <v>173.68</v>
      </c>
      <c r="CJ7" s="25">
        <v>174.52</v>
      </c>
      <c r="CK7" s="25">
        <v>177.56</v>
      </c>
      <c r="CL7" s="25">
        <v>91.61</v>
      </c>
      <c r="CM7" s="25">
        <v>91.33</v>
      </c>
      <c r="CN7" s="25">
        <v>87.76</v>
      </c>
      <c r="CO7" s="25">
        <v>88.66</v>
      </c>
      <c r="CP7" s="25">
        <v>88.76</v>
      </c>
      <c r="CQ7" s="25">
        <v>59.51</v>
      </c>
      <c r="CR7" s="25">
        <v>59.91</v>
      </c>
      <c r="CS7" s="25">
        <v>59.4</v>
      </c>
      <c r="CT7" s="25">
        <v>59.24</v>
      </c>
      <c r="CU7" s="25">
        <v>58.77</v>
      </c>
      <c r="CV7" s="25">
        <v>59.81</v>
      </c>
      <c r="CW7" s="25">
        <v>81.03</v>
      </c>
      <c r="CX7" s="25">
        <v>82.88</v>
      </c>
      <c r="CY7" s="25">
        <v>86.14</v>
      </c>
      <c r="CZ7" s="25">
        <v>85.02</v>
      </c>
      <c r="DA7" s="25">
        <v>85.13</v>
      </c>
      <c r="DB7" s="25">
        <v>87.08</v>
      </c>
      <c r="DC7" s="25">
        <v>87.26</v>
      </c>
      <c r="DD7" s="25">
        <v>87.57</v>
      </c>
      <c r="DE7" s="25">
        <v>87.26</v>
      </c>
      <c r="DF7" s="25">
        <v>86.95</v>
      </c>
      <c r="DG7" s="25">
        <v>89.42</v>
      </c>
      <c r="DH7" s="25">
        <v>55.14</v>
      </c>
      <c r="DI7" s="25">
        <v>55.61</v>
      </c>
      <c r="DJ7" s="25">
        <v>56.04</v>
      </c>
      <c r="DK7" s="25">
        <v>56.91</v>
      </c>
      <c r="DL7" s="25">
        <v>57.7</v>
      </c>
      <c r="DM7" s="25">
        <v>48.55</v>
      </c>
      <c r="DN7" s="25">
        <v>49.2</v>
      </c>
      <c r="DO7" s="25">
        <v>50.01</v>
      </c>
      <c r="DP7" s="25">
        <v>50.99</v>
      </c>
      <c r="DQ7" s="25">
        <v>51.79</v>
      </c>
      <c r="DR7" s="25">
        <v>52.02</v>
      </c>
      <c r="DS7" s="25">
        <v>2.46</v>
      </c>
      <c r="DT7" s="25">
        <v>4.76</v>
      </c>
      <c r="DU7" s="25">
        <v>5.12</v>
      </c>
      <c r="DV7" s="25">
        <v>6.34</v>
      </c>
      <c r="DW7" s="25">
        <v>7.55</v>
      </c>
      <c r="DX7" s="25">
        <v>17.11</v>
      </c>
      <c r="DY7" s="25">
        <v>18.329999999999998</v>
      </c>
      <c r="DZ7" s="25">
        <v>20.27</v>
      </c>
      <c r="EA7" s="25">
        <v>21.69</v>
      </c>
      <c r="EB7" s="25">
        <v>23.19</v>
      </c>
      <c r="EC7" s="25">
        <v>25.37</v>
      </c>
      <c r="ED7" s="25">
        <v>1.06</v>
      </c>
      <c r="EE7" s="25">
        <v>0.62</v>
      </c>
      <c r="EF7" s="25">
        <v>0.49</v>
      </c>
      <c r="EG7" s="25">
        <v>0.8</v>
      </c>
      <c r="EH7" s="25">
        <v>0.51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堀江 知博</cp:lastModifiedBy>
  <cp:lastPrinted>2025-02-03T23:59:32Z</cp:lastPrinted>
  <dcterms:created xsi:type="dcterms:W3CDTF">2025-01-24T06:45:53Z</dcterms:created>
  <dcterms:modified xsi:type="dcterms:W3CDTF">2025-02-04T01:30:19Z</dcterms:modified>
  <cp:category/>
</cp:coreProperties>
</file>